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ек.ремонти" sheetId="1" r:id="rId4"/>
  </sheets>
  <definedNames/>
  <calcPr/>
</workbook>
</file>

<file path=xl/sharedStrings.xml><?xml version="1.0" encoding="utf-8"?>
<sst xmlns="http://schemas.openxmlformats.org/spreadsheetml/2006/main" count="211" uniqueCount="107">
  <si>
    <r>
      <rPr>
        <rFont val="Times New Roman"/>
        <b/>
        <color theme="1"/>
        <sz val="14.0"/>
      </rPr>
      <t xml:space="preserve">                                                                                СПРАВКА                                     </t>
    </r>
    <r>
      <rPr>
        <rFont val="Times New Roman"/>
        <b/>
        <color theme="1"/>
        <sz val="12.0"/>
      </rPr>
      <t>Приложение №6</t>
    </r>
  </si>
  <si>
    <t>текущи ремонти - §§ 10-30, включени в проекта за Бюджет-2025 год. на Община Раковски</t>
  </si>
  <si>
    <t>/лв./</t>
  </si>
  <si>
    <t>№</t>
  </si>
  <si>
    <t>Наименование на функциите,дейностите и обектите</t>
  </si>
  <si>
    <t>Населено място</t>
  </si>
  <si>
    <t>Бюдж.дейност</t>
  </si>
  <si>
    <t>Сметна ст-ст по Бюджет-2025</t>
  </si>
  <si>
    <t>в т.ч. по Източници на финансиране</t>
  </si>
  <si>
    <t>Вид</t>
  </si>
  <si>
    <t>Код</t>
  </si>
  <si>
    <t>Бюджетни средства-2025</t>
  </si>
  <si>
    <t>Преходни ост.-2013</t>
  </si>
  <si>
    <t>Държ.п-ди от ЕРС при Делегир.бюдж.</t>
  </si>
  <si>
    <t>Собствени бюдж.ср-ва на Общината</t>
  </si>
  <si>
    <t>Държ.п-ди при делегир.от държ.д-сти</t>
  </si>
  <si>
    <t>Функция - І - ОДС</t>
  </si>
  <si>
    <t>х</t>
  </si>
  <si>
    <t>Ремонт на автомобили</t>
  </si>
  <si>
    <t>Община</t>
  </si>
  <si>
    <t>ОбА</t>
  </si>
  <si>
    <t xml:space="preserve">Ремонт на вътрешна част на сгради по кметства </t>
  </si>
  <si>
    <t>Ремонт- климатици, вик, компютри и други в Общинска администрация</t>
  </si>
  <si>
    <t>Функция - IІ - Отбрана и сигурност</t>
  </si>
  <si>
    <t>Текущ ремонт МКБПП - компютри и др.</t>
  </si>
  <si>
    <t>ДДВС</t>
  </si>
  <si>
    <t>Текущ ремонт военен отдел - компютри и др.</t>
  </si>
  <si>
    <t>ОМП</t>
  </si>
  <si>
    <t>Ремонт на автомобил</t>
  </si>
  <si>
    <t>ПДНПСБА</t>
  </si>
  <si>
    <t>Функция - ІІІ - Образование</t>
  </si>
  <si>
    <t xml:space="preserve">ДГ "Щастливо детство" </t>
  </si>
  <si>
    <t>Раковски</t>
  </si>
  <si>
    <t>ДГ</t>
  </si>
  <si>
    <t>ДГ "Детелина"</t>
  </si>
  <si>
    <t>ДГ "Иглика"</t>
  </si>
  <si>
    <t>ДГ "Първи юни"</t>
  </si>
  <si>
    <t>ДГ "Радост"</t>
  </si>
  <si>
    <t>Стряма</t>
  </si>
  <si>
    <t>ДГ "Синчец"</t>
  </si>
  <si>
    <t>Белозем</t>
  </si>
  <si>
    <t>ОУ "Гео Милев"</t>
  </si>
  <si>
    <t>ПГ</t>
  </si>
  <si>
    <t>ОУ "Отец Паисий"</t>
  </si>
  <si>
    <t>ОУ "Христо Ботев"</t>
  </si>
  <si>
    <t>ОУ</t>
  </si>
  <si>
    <t>ОУ "Христо Смирненски"</t>
  </si>
  <si>
    <t>ОУ 'Отец Паисий"</t>
  </si>
  <si>
    <t>ОУ " Д-р Петър Берон"</t>
  </si>
  <si>
    <t>Чалъкови</t>
  </si>
  <si>
    <t>ПГ "Петър Парчевич"</t>
  </si>
  <si>
    <t>ПГ "СС"</t>
  </si>
  <si>
    <t>РП</t>
  </si>
  <si>
    <t>Ремонт на училищни автобуси  ПГ "Петър Парчевич"</t>
  </si>
  <si>
    <t>ДДО</t>
  </si>
  <si>
    <t>Ремонт на училищни автобуси -ОУ " Отец Паисий"</t>
  </si>
  <si>
    <t>Ремонт на училищни автобуси -</t>
  </si>
  <si>
    <t>Функция IV - Здравеопазване</t>
  </si>
  <si>
    <t>Ремонт на детска градина "Синчец" - филиал Шишманци</t>
  </si>
  <si>
    <t>Шишманци</t>
  </si>
  <si>
    <t>Функция V - Социално осигуряване, подпомагане и грижи</t>
  </si>
  <si>
    <t>Ремонт на автомобил и ел.уреди за нуждите на Домашен социален патронаж</t>
  </si>
  <si>
    <t>ДСП</t>
  </si>
  <si>
    <t>Ремонт на автомобил за нуждите на Приемна грижа</t>
  </si>
  <si>
    <t>ДСДОЗ</t>
  </si>
  <si>
    <t>Текущ ремонт в ЦНСТ</t>
  </si>
  <si>
    <t>ЦНСТ</t>
  </si>
  <si>
    <t>Ремонт на сгради за Клуб на пенсионера</t>
  </si>
  <si>
    <t>КПИ</t>
  </si>
  <si>
    <t>Функция - VІ - ЖС, БКС и ООС</t>
  </si>
  <si>
    <t>Ремонт на ел. инсталация и ВиК - площад в км. Чалъкови</t>
  </si>
  <si>
    <t>ВиК</t>
  </si>
  <si>
    <t>ОУП</t>
  </si>
  <si>
    <t>Ремонт на ул. осветление - ОПБП</t>
  </si>
  <si>
    <t>Ремонт на тротоари по ул. Георги Бенковски III, с. Шишманци</t>
  </si>
  <si>
    <t>ИРПУМ</t>
  </si>
  <si>
    <t xml:space="preserve">Ремонт на тротоари на територията на Общината </t>
  </si>
  <si>
    <t>Бетонов разтвор за улици</t>
  </si>
  <si>
    <t>Направа на изкуствени неравности</t>
  </si>
  <si>
    <t>Асфалтиране, профилиране и насипване с трошено-каменна фракция на неблагоустроени улици - отчитане по стопански начин- ОПБП</t>
  </si>
  <si>
    <t xml:space="preserve">Благоустрояване на централен площад в км. Чалъкови УПИ II - тротоарни  площи </t>
  </si>
  <si>
    <t>ДДЖС</t>
  </si>
  <si>
    <t>Ремонт строителна техника- ОПБП</t>
  </si>
  <si>
    <t>Ремонт на помпи,  косачки, автомобили - Озеленяване</t>
  </si>
  <si>
    <t>Озеленяв.</t>
  </si>
  <si>
    <t>Ремонт на косачки, автомобили - Озеленяване</t>
  </si>
  <si>
    <t>Ремонт на косачки, автомобили - Озеленяване - ОПБП</t>
  </si>
  <si>
    <t>Ремонт на машини в чистота</t>
  </si>
  <si>
    <t>Чистота</t>
  </si>
  <si>
    <t>Ремонт на машини в чистота ОПБП</t>
  </si>
  <si>
    <t>Функция VII - Почивно дело</t>
  </si>
  <si>
    <t>Ремонт косачки , помпи, спортни бази</t>
  </si>
  <si>
    <t>СБСВ</t>
  </si>
  <si>
    <t>Текущ ремонт на източна фасада на Читалище в км. Белозем</t>
  </si>
  <si>
    <t>ОДЗ</t>
  </si>
  <si>
    <t>Ремонт Обредни домове на територията на Общината</t>
  </si>
  <si>
    <t>Функция VIІІ</t>
  </si>
  <si>
    <t>Ремонт на четвъртокласна пътна мрежа - целеви средства от АПИ (преходен остатък)</t>
  </si>
  <si>
    <t>СДПРИП</t>
  </si>
  <si>
    <t>Ремонт на видеонаблюдение по кметства</t>
  </si>
  <si>
    <t>ДДТ</t>
  </si>
  <si>
    <t>ВСИЧКО:</t>
  </si>
  <si>
    <t>ПАВЕЛ ГУДЖЕРОВ</t>
  </si>
  <si>
    <t>Кмет на Община Раковски</t>
  </si>
  <si>
    <t>Изготвил:</t>
  </si>
  <si>
    <t>Таня Йовчева</t>
  </si>
  <si>
    <t>Гл. експ. „Бюджет и финанси”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</si>
</sst>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Times New Roman"/>
    </font>
    <font/>
    <font>
      <b/>
      <i/>
      <sz val="12.0"/>
      <color theme="1"/>
      <name val="Times New Roman"/>
    </font>
    <font>
      <b/>
      <sz val="10.0"/>
      <color theme="1"/>
      <name val="Times New Roman"/>
    </font>
    <font>
      <sz val="14.0"/>
      <color theme="1"/>
      <name val="Times New Roman"/>
    </font>
    <font>
      <b/>
      <sz val="14.0"/>
      <color theme="1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b/>
      <sz val="8.0"/>
      <color theme="1"/>
      <name val="Times New Roman"/>
    </font>
    <font>
      <sz val="9.0"/>
      <color theme="1"/>
      <name val="Times New Roman"/>
    </font>
    <font>
      <i/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bottom" wrapText="0"/>
    </xf>
    <xf borderId="4" fillId="2" fontId="3" numFmtId="0" xfId="0" applyAlignment="1" applyBorder="1" applyFont="1">
      <alignment horizontal="center" shrinkToFit="0" vertical="bottom" wrapText="0"/>
    </xf>
    <xf borderId="4" fillId="2" fontId="4" numFmtId="0" xfId="0" applyAlignment="1" applyBorder="1" applyFont="1">
      <alignment horizontal="right" shrinkToFit="0" vertical="bottom" wrapText="0"/>
    </xf>
    <xf borderId="4" fillId="2" fontId="5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horizontal="center" shrinkToFit="0" vertical="bottom" wrapText="0"/>
    </xf>
    <xf borderId="4" fillId="2" fontId="7" numFmtId="0" xfId="0" applyAlignment="1" applyBorder="1" applyFont="1">
      <alignment shrinkToFit="0" vertical="bottom" wrapText="0"/>
    </xf>
    <xf borderId="5" fillId="2" fontId="8" numFmtId="0" xfId="0" applyAlignment="1" applyBorder="1" applyFont="1">
      <alignment horizontal="center" shrinkToFit="0" vertical="center" wrapText="1"/>
    </xf>
    <xf borderId="6" fillId="2" fontId="4" numFmtId="0" xfId="0" applyAlignment="1" applyBorder="1" applyFont="1">
      <alignment horizontal="center" shrinkToFit="0" vertical="center" wrapText="0"/>
    </xf>
    <xf borderId="6" fillId="2" fontId="4" numFmtId="0" xfId="0" applyAlignment="1" applyBorder="1" applyFont="1">
      <alignment horizontal="center" shrinkToFit="0" vertical="center" wrapText="1"/>
    </xf>
    <xf borderId="7" fillId="2" fontId="4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2" fontId="4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1" fillId="2" fontId="9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right" shrinkToFit="0" vertical="bottom" wrapText="0"/>
    </xf>
    <xf borderId="11" fillId="2" fontId="9" numFmtId="0" xfId="0" applyAlignment="1" applyBorder="1" applyFont="1">
      <alignment horizontal="center" shrinkToFit="0" vertical="bottom" wrapText="0"/>
    </xf>
    <xf borderId="4" fillId="2" fontId="9" numFmtId="0" xfId="0" applyAlignment="1" applyBorder="1" applyFont="1">
      <alignment shrinkToFit="0" vertical="bottom" wrapText="0"/>
    </xf>
    <xf borderId="11" fillId="2" fontId="4" numFmtId="0" xfId="0" applyAlignment="1" applyBorder="1" applyFont="1">
      <alignment shrinkToFit="0" vertical="bottom" wrapText="0"/>
    </xf>
    <xf borderId="11" fillId="2" fontId="4" numFmtId="0" xfId="0" applyAlignment="1" applyBorder="1" applyFont="1">
      <alignment horizontal="center" shrinkToFit="0" vertical="bottom" wrapText="0"/>
    </xf>
    <xf borderId="11" fillId="2" fontId="4" numFmtId="3" xfId="0" applyAlignment="1" applyBorder="1" applyFont="1" applyNumberFormat="1">
      <alignment horizontal="right" shrinkToFit="0" vertical="bottom" wrapText="0"/>
    </xf>
    <xf borderId="4" fillId="2" fontId="4" numFmtId="0" xfId="0" applyAlignment="1" applyBorder="1" applyFont="1">
      <alignment horizontal="center" shrinkToFit="0" vertical="bottom" wrapText="0"/>
    </xf>
    <xf borderId="11" fillId="2" fontId="1" numFmtId="0" xfId="0" applyAlignment="1" applyBorder="1" applyFont="1">
      <alignment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1" fillId="2" fontId="1" numFmtId="3" xfId="0" applyAlignment="1" applyBorder="1" applyFont="1" applyNumberFormat="1">
      <alignment horizontal="right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11" fillId="2" fontId="1" numFmtId="49" xfId="0" applyAlignment="1" applyBorder="1" applyFont="1" applyNumberFormat="1">
      <alignment shrinkToFit="0" vertical="center" wrapText="1"/>
    </xf>
    <xf borderId="0" fillId="0" fontId="1" numFmtId="0" xfId="0" applyAlignment="1" applyFont="1">
      <alignment shrinkToFit="0" vertical="bottom" wrapText="0"/>
    </xf>
    <xf borderId="11" fillId="2" fontId="1" numFmtId="0" xfId="0" applyAlignment="1" applyBorder="1" applyFont="1">
      <alignment shrinkToFit="0" vertical="bottom" wrapText="0"/>
    </xf>
    <xf borderId="11" fillId="2" fontId="1" numFmtId="0" xfId="0" applyAlignment="1" applyBorder="1" applyFont="1">
      <alignment horizontal="left" shrinkToFit="0" vertical="bottom" wrapText="0"/>
    </xf>
    <xf borderId="11" fillId="2" fontId="1" numFmtId="0" xfId="0" applyAlignment="1" applyBorder="1" applyFont="1">
      <alignment horizontal="center" shrinkToFit="0" vertical="bottom" wrapText="0"/>
    </xf>
    <xf borderId="11" fillId="2" fontId="1" numFmtId="3" xfId="0" applyAlignment="1" applyBorder="1" applyFont="1" applyNumberFormat="1">
      <alignment horizontal="right" shrinkToFit="0" vertical="bottom" wrapText="0"/>
    </xf>
    <xf borderId="11" fillId="2" fontId="1" numFmtId="0" xfId="0" applyAlignment="1" applyBorder="1" applyFont="1">
      <alignment horizontal="left" shrinkToFit="0" vertical="bottom" wrapText="1"/>
    </xf>
    <xf borderId="11" fillId="0" fontId="4" numFmtId="0" xfId="0" applyAlignment="1" applyBorder="1" applyFont="1">
      <alignment horizontal="center" shrinkToFit="0" vertical="bottom" wrapText="0"/>
    </xf>
    <xf borderId="11" fillId="2" fontId="4" numFmtId="0" xfId="0" applyAlignment="1" applyBorder="1" applyFont="1">
      <alignment horizontal="center" shrinkToFit="0" vertical="bottom" wrapText="1"/>
    </xf>
    <xf borderId="11" fillId="2" fontId="1" numFmtId="0" xfId="0" applyAlignment="1" applyBorder="1" applyFont="1">
      <alignment shrinkToFit="0" vertical="center" wrapText="0"/>
    </xf>
    <xf borderId="11" fillId="2" fontId="1" numFmtId="0" xfId="0" applyAlignment="1" applyBorder="1" applyFont="1">
      <alignment horizontal="left" shrinkToFit="0" vertical="center" wrapText="1"/>
    </xf>
    <xf borderId="11" fillId="2" fontId="1" numFmtId="0" xfId="0" applyAlignment="1" applyBorder="1" applyFont="1">
      <alignment horizontal="center" shrinkToFit="0" vertical="center" wrapText="0"/>
    </xf>
    <xf borderId="11" fillId="2" fontId="1" numFmtId="3" xfId="0" applyAlignment="1" applyBorder="1" applyFont="1" applyNumberFormat="1">
      <alignment horizontal="right"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horizontal="center" shrinkToFit="0" vertical="center" wrapText="0"/>
    </xf>
    <xf borderId="11" fillId="0" fontId="1" numFmtId="3" xfId="0" applyAlignment="1" applyBorder="1" applyFont="1" applyNumberFormat="1">
      <alignment horizontal="right" shrinkToFit="0" vertical="center" wrapText="0"/>
    </xf>
    <xf borderId="11" fillId="0" fontId="1" numFmtId="3" xfId="0" applyAlignment="1" applyBorder="1" applyFont="1" applyNumberFormat="1">
      <alignment horizontal="right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11" fillId="0" fontId="1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horizontal="center" shrinkToFit="0" vertical="bottom" wrapText="0"/>
    </xf>
    <xf borderId="11" fillId="2" fontId="1" numFmtId="0" xfId="0" applyAlignment="1" applyBorder="1" applyFont="1">
      <alignment shrinkToFit="0" vertical="bottom" wrapText="1"/>
    </xf>
    <xf borderId="11" fillId="0" fontId="1" numFmtId="49" xfId="0" applyAlignment="1" applyBorder="1" applyFont="1" applyNumberFormat="1">
      <alignment shrinkToFit="0" vertical="bottom" wrapText="0"/>
    </xf>
    <xf borderId="11" fillId="0" fontId="1" numFmtId="1" xfId="0" applyAlignment="1" applyBorder="1" applyFont="1" applyNumberFormat="1">
      <alignment shrinkToFit="0" vertical="bottom" wrapText="0"/>
    </xf>
    <xf borderId="4" fillId="2" fontId="4" numFmtId="0" xfId="0" applyAlignment="1" applyBorder="1" applyFont="1">
      <alignment shrinkToFit="0" vertical="bottom" wrapText="0"/>
    </xf>
    <xf borderId="11" fillId="2" fontId="4" numFmtId="0" xfId="0" applyAlignment="1" applyBorder="1" applyFont="1">
      <alignment horizontal="right" shrinkToFit="0" vertical="bottom" wrapText="0"/>
    </xf>
    <xf borderId="4" fillId="2" fontId="10" numFmtId="0" xfId="0" applyAlignment="1" applyBorder="1" applyFont="1">
      <alignment shrinkToFit="0" vertical="bottom" wrapText="0"/>
    </xf>
    <xf borderId="4" fillId="2" fontId="4" numFmtId="3" xfId="0" applyAlignment="1" applyBorder="1" applyFont="1" applyNumberFormat="1">
      <alignment horizontal="right" shrinkToFit="0" vertical="bottom" wrapText="0"/>
    </xf>
    <xf borderId="4" fillId="2" fontId="8" numFmtId="0" xfId="0" applyAlignment="1" applyBorder="1" applyFont="1">
      <alignment shrinkToFit="0" vertical="bottom" wrapText="0"/>
    </xf>
    <xf borderId="4" fillId="2" fontId="3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horizontal="center" shrinkToFit="0" vertical="center" wrapText="0"/>
    </xf>
    <xf borderId="4" fillId="2" fontId="1" numFmtId="0" xfId="0" applyAlignment="1" applyBorder="1" applyFont="1">
      <alignment horizontal="center" shrinkToFit="0" vertical="center" wrapText="1"/>
    </xf>
    <xf borderId="4" fillId="2" fontId="11" numFmtId="0" xfId="0" applyAlignment="1" applyBorder="1" applyFont="1">
      <alignment shrinkToFit="0" vertical="bottom" wrapText="0"/>
    </xf>
    <xf borderId="4" fillId="2" fontId="1" numFmtId="49" xfId="0" applyAlignment="1" applyBorder="1" applyFont="1" applyNumberFormat="1">
      <alignment horizontal="center" shrinkToFit="0" vertical="center" wrapText="0"/>
    </xf>
    <xf borderId="4" fillId="2" fontId="1" numFmtId="49" xfId="0" applyAlignment="1" applyBorder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66675</xdr:rowOff>
    </xdr:from>
    <xdr:ext cx="10334625" cy="866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54.75"/>
    <col customWidth="1" min="3" max="3" width="13.38"/>
    <col customWidth="1" min="4" max="5" width="10.13"/>
    <col customWidth="1" min="6" max="6" width="11.13"/>
    <col customWidth="1" min="7" max="7" width="17.38"/>
    <col customWidth="1" min="8" max="8" width="17.63"/>
    <col customWidth="1" min="9" max="9" width="0.13"/>
    <col customWidth="1" min="10" max="10" width="12.0"/>
    <col customWidth="1" min="11" max="12" width="9.13"/>
    <col customWidth="1" min="13" max="26" width="8.0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0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hidden="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0" customHeight="1">
      <c r="A5" s="4"/>
      <c r="B5" s="4"/>
      <c r="C5" s="4"/>
      <c r="D5" s="4"/>
      <c r="E5" s="4"/>
      <c r="F5" s="4"/>
      <c r="G5" s="4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7.75" customHeight="1">
      <c r="A6" s="4"/>
      <c r="B6" s="4"/>
      <c r="C6" s="4"/>
      <c r="D6" s="4"/>
      <c r="E6" s="4"/>
      <c r="F6" s="4"/>
      <c r="G6" s="4"/>
      <c r="H6" s="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6.5" customHeight="1">
      <c r="A7" s="7"/>
      <c r="B7" s="8" t="s">
        <v>0</v>
      </c>
      <c r="C7" s="2"/>
      <c r="D7" s="2"/>
      <c r="E7" s="2"/>
      <c r="F7" s="2"/>
      <c r="G7" s="2"/>
      <c r="H7" s="2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8.75" customHeight="1">
      <c r="A8" s="8" t="s">
        <v>1</v>
      </c>
      <c r="B8" s="2"/>
      <c r="C8" s="2"/>
      <c r="D8" s="2"/>
      <c r="E8" s="2"/>
      <c r="F8" s="2"/>
      <c r="G8" s="2"/>
      <c r="H8" s="2"/>
      <c r="I8" s="3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6.0" customHeight="1">
      <c r="A9" s="4"/>
      <c r="B9" s="4"/>
      <c r="C9" s="4"/>
      <c r="D9" s="4"/>
      <c r="E9" s="4"/>
      <c r="F9" s="4"/>
      <c r="G9" s="4"/>
      <c r="H9" s="4"/>
      <c r="I9" s="10" t="s">
        <v>2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7.0" customHeight="1">
      <c r="A10" s="11" t="s">
        <v>3</v>
      </c>
      <c r="B10" s="12" t="s">
        <v>4</v>
      </c>
      <c r="C10" s="12" t="s">
        <v>5</v>
      </c>
      <c r="D10" s="13" t="s">
        <v>6</v>
      </c>
      <c r="E10" s="14"/>
      <c r="F10" s="12" t="s">
        <v>7</v>
      </c>
      <c r="G10" s="13" t="s">
        <v>8</v>
      </c>
      <c r="H10" s="15"/>
      <c r="I10" s="1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16"/>
      <c r="B11" s="16"/>
      <c r="C11" s="16"/>
      <c r="D11" s="12" t="s">
        <v>9</v>
      </c>
      <c r="E11" s="12" t="s">
        <v>10</v>
      </c>
      <c r="F11" s="16"/>
      <c r="G11" s="13" t="s">
        <v>11</v>
      </c>
      <c r="H11" s="14"/>
      <c r="I11" s="17" t="s">
        <v>12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7.75" customHeight="1">
      <c r="A12" s="18"/>
      <c r="B12" s="18"/>
      <c r="C12" s="18"/>
      <c r="D12" s="18"/>
      <c r="E12" s="18"/>
      <c r="F12" s="18"/>
      <c r="G12" s="19" t="s">
        <v>13</v>
      </c>
      <c r="H12" s="19" t="s">
        <v>14</v>
      </c>
      <c r="I12" s="17" t="s">
        <v>15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0.5" customHeight="1">
      <c r="A13" s="20">
        <v>1.0</v>
      </c>
      <c r="B13" s="21">
        <v>2.0</v>
      </c>
      <c r="C13" s="21">
        <v>3.0</v>
      </c>
      <c r="D13" s="21">
        <v>4.0</v>
      </c>
      <c r="E13" s="21">
        <v>5.0</v>
      </c>
      <c r="F13" s="21">
        <v>6.0</v>
      </c>
      <c r="G13" s="21">
        <v>7.0</v>
      </c>
      <c r="H13" s="21">
        <v>8.0</v>
      </c>
      <c r="I13" s="21">
        <v>9.0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12.75" customHeight="1">
      <c r="A14" s="23"/>
      <c r="B14" s="24" t="s">
        <v>16</v>
      </c>
      <c r="C14" s="24" t="s">
        <v>17</v>
      </c>
      <c r="D14" s="24" t="s">
        <v>17</v>
      </c>
      <c r="E14" s="24" t="s">
        <v>17</v>
      </c>
      <c r="F14" s="25">
        <f t="shared" ref="F14:H14" si="1">SUM(F15:F17)</f>
        <v>29500</v>
      </c>
      <c r="G14" s="25">
        <f t="shared" si="1"/>
        <v>0</v>
      </c>
      <c r="H14" s="25">
        <f t="shared" si="1"/>
        <v>29500</v>
      </c>
      <c r="I14" s="25" t="str">
        <f>#REF!+#REF!+#REF!+I15+#REF!+#REF!</f>
        <v>#REF!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12.75" customHeight="1">
      <c r="A15" s="27">
        <v>1.0</v>
      </c>
      <c r="B15" s="27" t="s">
        <v>18</v>
      </c>
      <c r="C15" s="28" t="s">
        <v>19</v>
      </c>
      <c r="D15" s="28" t="s">
        <v>20</v>
      </c>
      <c r="E15" s="28">
        <v>2122.0</v>
      </c>
      <c r="F15" s="29">
        <f t="shared" ref="F15:F17" si="2">G15+H15</f>
        <v>7000</v>
      </c>
      <c r="G15" s="29"/>
      <c r="H15" s="29">
        <v>7000.0</v>
      </c>
      <c r="I15" s="29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9.5" customHeight="1">
      <c r="A16" s="27">
        <v>2.0</v>
      </c>
      <c r="B16" s="31" t="s">
        <v>21</v>
      </c>
      <c r="C16" s="28" t="s">
        <v>19</v>
      </c>
      <c r="D16" s="28" t="s">
        <v>20</v>
      </c>
      <c r="E16" s="28">
        <v>2122.0</v>
      </c>
      <c r="F16" s="29">
        <f t="shared" si="2"/>
        <v>20000</v>
      </c>
      <c r="G16" s="29"/>
      <c r="H16" s="29">
        <v>20000.0</v>
      </c>
      <c r="I16" s="29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2.75" customHeight="1">
      <c r="A17" s="27">
        <v>3.0</v>
      </c>
      <c r="B17" s="32" t="s">
        <v>22</v>
      </c>
      <c r="C17" s="28" t="s">
        <v>19</v>
      </c>
      <c r="D17" s="28" t="s">
        <v>20</v>
      </c>
      <c r="E17" s="28">
        <v>2122.0</v>
      </c>
      <c r="F17" s="29">
        <f t="shared" si="2"/>
        <v>2500</v>
      </c>
      <c r="G17" s="29"/>
      <c r="H17" s="29">
        <v>2500.0</v>
      </c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ht="12.75" customHeight="1">
      <c r="A18" s="33"/>
      <c r="B18" s="34"/>
      <c r="C18" s="24"/>
      <c r="D18" s="24"/>
      <c r="E18" s="24"/>
      <c r="F18" s="25"/>
      <c r="G18" s="25"/>
      <c r="H18" s="25"/>
      <c r="I18" s="2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24"/>
      <c r="B19" s="24" t="s">
        <v>23</v>
      </c>
      <c r="C19" s="24" t="s">
        <v>17</v>
      </c>
      <c r="D19" s="24" t="s">
        <v>17</v>
      </c>
      <c r="E19" s="24" t="s">
        <v>17</v>
      </c>
      <c r="F19" s="25">
        <f t="shared" ref="F19:H19" si="3">F20+F22+F21</f>
        <v>6200</v>
      </c>
      <c r="G19" s="25">
        <f t="shared" si="3"/>
        <v>3200</v>
      </c>
      <c r="H19" s="25">
        <f t="shared" si="3"/>
        <v>3000</v>
      </c>
      <c r="I19" s="25">
        <f>SUM(I22:I23)</f>
        <v>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33">
        <v>1.0</v>
      </c>
      <c r="B20" s="34" t="s">
        <v>24</v>
      </c>
      <c r="C20" s="35" t="s">
        <v>19</v>
      </c>
      <c r="D20" s="35" t="s">
        <v>25</v>
      </c>
      <c r="E20" s="35">
        <v>1239.0</v>
      </c>
      <c r="F20" s="29">
        <f t="shared" ref="F20:F22" si="4">G20+H20</f>
        <v>3000</v>
      </c>
      <c r="G20" s="36">
        <v>3000.0</v>
      </c>
      <c r="H20" s="36"/>
      <c r="I20" s="25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33">
        <v>2.0</v>
      </c>
      <c r="B21" s="34" t="s">
        <v>26</v>
      </c>
      <c r="C21" s="35"/>
      <c r="D21" s="35" t="s">
        <v>27</v>
      </c>
      <c r="E21" s="35">
        <v>1282.0</v>
      </c>
      <c r="F21" s="29">
        <f t="shared" si="4"/>
        <v>200</v>
      </c>
      <c r="G21" s="36">
        <v>200.0</v>
      </c>
      <c r="H21" s="36"/>
      <c r="I21" s="25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33">
        <v>3.0</v>
      </c>
      <c r="B22" s="34" t="s">
        <v>28</v>
      </c>
      <c r="C22" s="28" t="s">
        <v>19</v>
      </c>
      <c r="D22" s="35" t="s">
        <v>29</v>
      </c>
      <c r="E22" s="35">
        <v>2283.0</v>
      </c>
      <c r="F22" s="29">
        <f t="shared" si="4"/>
        <v>3000</v>
      </c>
      <c r="G22" s="25"/>
      <c r="H22" s="36">
        <v>3000.0</v>
      </c>
      <c r="I22" s="25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33"/>
      <c r="B23" s="34"/>
      <c r="C23" s="35"/>
      <c r="D23" s="35"/>
      <c r="E23" s="35"/>
      <c r="F23" s="29"/>
      <c r="G23" s="25"/>
      <c r="H23" s="36"/>
      <c r="I23" s="25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33"/>
      <c r="B24" s="24"/>
      <c r="C24" s="24"/>
      <c r="D24" s="24"/>
      <c r="E24" s="24"/>
      <c r="F24" s="25"/>
      <c r="G24" s="25"/>
      <c r="H24" s="25"/>
      <c r="I24" s="25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33"/>
      <c r="B25" s="24" t="s">
        <v>30</v>
      </c>
      <c r="C25" s="24" t="s">
        <v>17</v>
      </c>
      <c r="D25" s="24" t="s">
        <v>17</v>
      </c>
      <c r="E25" s="24" t="s">
        <v>17</v>
      </c>
      <c r="F25" s="25">
        <f t="shared" ref="F25:H25" si="5">SUM(F26:F50)</f>
        <v>762724</v>
      </c>
      <c r="G25" s="25">
        <f t="shared" si="5"/>
        <v>756724</v>
      </c>
      <c r="H25" s="25">
        <f t="shared" si="5"/>
        <v>6000</v>
      </c>
      <c r="I25" s="25" t="str">
        <f>#REF!+#REF!+I56</f>
        <v>#REF!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2.75" customHeight="1">
      <c r="A26" s="33">
        <v>1.0</v>
      </c>
      <c r="B26" s="37" t="s">
        <v>31</v>
      </c>
      <c r="C26" s="35" t="s">
        <v>32</v>
      </c>
      <c r="D26" s="35" t="s">
        <v>33</v>
      </c>
      <c r="E26" s="35">
        <v>2311.0</v>
      </c>
      <c r="F26" s="36">
        <f t="shared" ref="F26:F49" si="6">G26+H26</f>
        <v>35754</v>
      </c>
      <c r="G26" s="36">
        <v>35754.0</v>
      </c>
      <c r="H26" s="36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2.75" customHeight="1">
      <c r="A27" s="33">
        <v>2.0</v>
      </c>
      <c r="B27" s="37" t="s">
        <v>34</v>
      </c>
      <c r="C27" s="35" t="s">
        <v>32</v>
      </c>
      <c r="D27" s="35" t="s">
        <v>33</v>
      </c>
      <c r="E27" s="35">
        <v>2311.0</v>
      </c>
      <c r="F27" s="36">
        <f t="shared" si="6"/>
        <v>21139</v>
      </c>
      <c r="G27" s="36">
        <v>21139.0</v>
      </c>
      <c r="H27" s="36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2.75" customHeight="1">
      <c r="A28" s="33">
        <v>3.0</v>
      </c>
      <c r="B28" s="37" t="s">
        <v>35</v>
      </c>
      <c r="C28" s="35" t="s">
        <v>32</v>
      </c>
      <c r="D28" s="35" t="s">
        <v>33</v>
      </c>
      <c r="E28" s="35">
        <v>2311.0</v>
      </c>
      <c r="F28" s="36">
        <f t="shared" si="6"/>
        <v>15000</v>
      </c>
      <c r="G28" s="36">
        <v>15000.0</v>
      </c>
      <c r="H28" s="36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2.75" customHeight="1">
      <c r="A29" s="33">
        <v>4.0</v>
      </c>
      <c r="B29" s="37" t="s">
        <v>36</v>
      </c>
      <c r="C29" s="35" t="s">
        <v>32</v>
      </c>
      <c r="D29" s="35" t="s">
        <v>33</v>
      </c>
      <c r="E29" s="35">
        <v>2311.0</v>
      </c>
      <c r="F29" s="36">
        <f t="shared" si="6"/>
        <v>3280</v>
      </c>
      <c r="G29" s="36">
        <v>3280.0</v>
      </c>
      <c r="H29" s="36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2.75" customHeight="1">
      <c r="A30" s="33">
        <v>5.0</v>
      </c>
      <c r="B30" s="37" t="s">
        <v>37</v>
      </c>
      <c r="C30" s="35" t="s">
        <v>38</v>
      </c>
      <c r="D30" s="35" t="s">
        <v>33</v>
      </c>
      <c r="E30" s="35">
        <v>2311.0</v>
      </c>
      <c r="F30" s="36">
        <f t="shared" si="6"/>
        <v>25000</v>
      </c>
      <c r="G30" s="36">
        <v>25000.0</v>
      </c>
      <c r="H30" s="36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2.75" customHeight="1">
      <c r="A31" s="33">
        <v>6.0</v>
      </c>
      <c r="B31" s="37" t="s">
        <v>39</v>
      </c>
      <c r="C31" s="35" t="s">
        <v>40</v>
      </c>
      <c r="D31" s="35" t="s">
        <v>33</v>
      </c>
      <c r="E31" s="35">
        <v>2311.0</v>
      </c>
      <c r="F31" s="36">
        <f t="shared" si="6"/>
        <v>30000</v>
      </c>
      <c r="G31" s="36">
        <v>30000.0</v>
      </c>
      <c r="H31" s="36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2.75" customHeight="1">
      <c r="A32" s="33">
        <v>7.0</v>
      </c>
      <c r="B32" s="37" t="s">
        <v>41</v>
      </c>
      <c r="C32" s="35" t="s">
        <v>40</v>
      </c>
      <c r="D32" s="35" t="s">
        <v>42</v>
      </c>
      <c r="E32" s="35">
        <v>1318.0</v>
      </c>
      <c r="F32" s="36">
        <f t="shared" si="6"/>
        <v>9500</v>
      </c>
      <c r="G32" s="36">
        <v>9500.0</v>
      </c>
      <c r="H32" s="36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2.75" customHeight="1">
      <c r="A33" s="33">
        <v>8.0</v>
      </c>
      <c r="B33" s="37" t="s">
        <v>43</v>
      </c>
      <c r="C33" s="35" t="s">
        <v>38</v>
      </c>
      <c r="D33" s="35" t="s">
        <v>42</v>
      </c>
      <c r="E33" s="35">
        <v>1318.0</v>
      </c>
      <c r="F33" s="36">
        <f t="shared" si="6"/>
        <v>7102</v>
      </c>
      <c r="G33" s="36">
        <v>7102.0</v>
      </c>
      <c r="H33" s="36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2.75" customHeight="1">
      <c r="A34" s="33">
        <v>7.0</v>
      </c>
      <c r="B34" s="37" t="s">
        <v>44</v>
      </c>
      <c r="C34" s="35" t="s">
        <v>32</v>
      </c>
      <c r="D34" s="35" t="s">
        <v>45</v>
      </c>
      <c r="E34" s="35">
        <v>1322.0</v>
      </c>
      <c r="F34" s="36">
        <f t="shared" si="6"/>
        <v>42210</v>
      </c>
      <c r="G34" s="36">
        <v>42210.0</v>
      </c>
      <c r="H34" s="36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2.75" customHeight="1">
      <c r="A35" s="33">
        <v>8.0</v>
      </c>
      <c r="B35" s="37" t="s">
        <v>46</v>
      </c>
      <c r="C35" s="35" t="s">
        <v>32</v>
      </c>
      <c r="D35" s="35" t="s">
        <v>45</v>
      </c>
      <c r="E35" s="35">
        <v>1322.0</v>
      </c>
      <c r="F35" s="36">
        <f t="shared" si="6"/>
        <v>35016</v>
      </c>
      <c r="G35" s="36">
        <f>30000+5016</f>
        <v>35016</v>
      </c>
      <c r="H35" s="36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2.75" customHeight="1">
      <c r="A36" s="33">
        <v>9.0</v>
      </c>
      <c r="B36" s="37" t="s">
        <v>41</v>
      </c>
      <c r="C36" s="35" t="s">
        <v>40</v>
      </c>
      <c r="D36" s="35" t="s">
        <v>45</v>
      </c>
      <c r="E36" s="35">
        <v>1322.0</v>
      </c>
      <c r="F36" s="36">
        <f t="shared" si="6"/>
        <v>103600</v>
      </c>
      <c r="G36" s="36">
        <v>103600.0</v>
      </c>
      <c r="H36" s="36"/>
      <c r="I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2.75" customHeight="1">
      <c r="A37" s="33">
        <v>10.0</v>
      </c>
      <c r="B37" s="37" t="s">
        <v>47</v>
      </c>
      <c r="C37" s="35" t="s">
        <v>38</v>
      </c>
      <c r="D37" s="35" t="s">
        <v>45</v>
      </c>
      <c r="E37" s="35">
        <v>1322.0</v>
      </c>
      <c r="F37" s="36">
        <f t="shared" si="6"/>
        <v>111707</v>
      </c>
      <c r="G37" s="36">
        <v>111707.0</v>
      </c>
      <c r="H37" s="36"/>
      <c r="I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2.75" customHeight="1">
      <c r="A38" s="33">
        <v>11.0</v>
      </c>
      <c r="B38" s="37" t="s">
        <v>48</v>
      </c>
      <c r="C38" s="35" t="s">
        <v>49</v>
      </c>
      <c r="D38" s="35" t="s">
        <v>45</v>
      </c>
      <c r="E38" s="35">
        <v>1322.0</v>
      </c>
      <c r="F38" s="36">
        <f t="shared" si="6"/>
        <v>16421</v>
      </c>
      <c r="G38" s="36">
        <v>16421.0</v>
      </c>
      <c r="H38" s="36"/>
      <c r="I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2.75" customHeight="1">
      <c r="A39" s="33">
        <v>12.0</v>
      </c>
      <c r="B39" s="37" t="s">
        <v>50</v>
      </c>
      <c r="C39" s="35" t="s">
        <v>32</v>
      </c>
      <c r="D39" s="35" t="s">
        <v>42</v>
      </c>
      <c r="E39" s="35">
        <v>1326.0</v>
      </c>
      <c r="F39" s="36">
        <f t="shared" si="6"/>
        <v>220000</v>
      </c>
      <c r="G39" s="36">
        <v>220000.0</v>
      </c>
      <c r="H39" s="36"/>
      <c r="I39" s="25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2.75" customHeight="1">
      <c r="A40" s="33">
        <v>13.0</v>
      </c>
      <c r="B40" s="37" t="s">
        <v>51</v>
      </c>
      <c r="C40" s="35" t="s">
        <v>40</v>
      </c>
      <c r="D40" s="35" t="s">
        <v>42</v>
      </c>
      <c r="E40" s="35">
        <v>1326.0</v>
      </c>
      <c r="F40" s="36">
        <f t="shared" si="6"/>
        <v>40000</v>
      </c>
      <c r="G40" s="36">
        <v>40000.0</v>
      </c>
      <c r="H40" s="36"/>
      <c r="I40" s="25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2.75" customHeight="1">
      <c r="A41" s="33">
        <v>14.0</v>
      </c>
      <c r="B41" s="37" t="s">
        <v>50</v>
      </c>
      <c r="C41" s="35" t="s">
        <v>32</v>
      </c>
      <c r="D41" s="35" t="s">
        <v>52</v>
      </c>
      <c r="E41" s="35">
        <v>1338.0</v>
      </c>
      <c r="F41" s="36">
        <f t="shared" si="6"/>
        <v>15000</v>
      </c>
      <c r="G41" s="36">
        <v>15000.0</v>
      </c>
      <c r="H41" s="36"/>
      <c r="I41" s="25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2.75" customHeight="1">
      <c r="A42" s="33">
        <v>15.0</v>
      </c>
      <c r="B42" s="37" t="s">
        <v>43</v>
      </c>
      <c r="C42" s="35" t="s">
        <v>38</v>
      </c>
      <c r="D42" s="35" t="s">
        <v>52</v>
      </c>
      <c r="E42" s="35">
        <v>1338.0</v>
      </c>
      <c r="F42" s="36">
        <f t="shared" si="6"/>
        <v>5689</v>
      </c>
      <c r="G42" s="36">
        <v>5689.0</v>
      </c>
      <c r="H42" s="36"/>
      <c r="I42" s="25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2.75" customHeight="1">
      <c r="A43" s="33">
        <v>16.0</v>
      </c>
      <c r="B43" s="37" t="s">
        <v>53</v>
      </c>
      <c r="C43" s="35" t="s">
        <v>32</v>
      </c>
      <c r="D43" s="35" t="s">
        <v>54</v>
      </c>
      <c r="E43" s="35">
        <v>1389.0</v>
      </c>
      <c r="F43" s="36">
        <f t="shared" si="6"/>
        <v>11806</v>
      </c>
      <c r="G43" s="36">
        <v>11806.0</v>
      </c>
      <c r="H43" s="36"/>
      <c r="I43" s="2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2.75" customHeight="1">
      <c r="A44" s="33">
        <v>17.0</v>
      </c>
      <c r="B44" s="37" t="s">
        <v>55</v>
      </c>
      <c r="C44" s="35" t="s">
        <v>38</v>
      </c>
      <c r="D44" s="35" t="s">
        <v>54</v>
      </c>
      <c r="E44" s="35">
        <v>1389.0</v>
      </c>
      <c r="F44" s="36">
        <f t="shared" si="6"/>
        <v>8500</v>
      </c>
      <c r="G44" s="36">
        <v>8500.0</v>
      </c>
      <c r="H44" s="36"/>
      <c r="I44" s="2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2.75" customHeight="1">
      <c r="A45" s="33">
        <v>18.0</v>
      </c>
      <c r="B45" s="37" t="s">
        <v>56</v>
      </c>
      <c r="C45" s="35" t="s">
        <v>19</v>
      </c>
      <c r="D45" s="35" t="s">
        <v>54</v>
      </c>
      <c r="E45" s="35">
        <v>2389.0</v>
      </c>
      <c r="F45" s="36">
        <f t="shared" si="6"/>
        <v>3000</v>
      </c>
      <c r="G45" s="36"/>
      <c r="H45" s="36">
        <v>3000.0</v>
      </c>
      <c r="I45" s="25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2.75" hidden="1" customHeight="1">
      <c r="A46" s="33"/>
      <c r="B46" s="33"/>
      <c r="C46" s="35"/>
      <c r="D46" s="35"/>
      <c r="E46" s="35"/>
      <c r="F46" s="36">
        <f t="shared" si="6"/>
        <v>0</v>
      </c>
      <c r="G46" s="36"/>
      <c r="H46" s="36"/>
      <c r="I46" s="25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2.75" hidden="1" customHeight="1">
      <c r="A47" s="33"/>
      <c r="B47" s="24" t="s">
        <v>57</v>
      </c>
      <c r="C47" s="24" t="s">
        <v>17</v>
      </c>
      <c r="D47" s="24" t="s">
        <v>17</v>
      </c>
      <c r="E47" s="24" t="s">
        <v>17</v>
      </c>
      <c r="F47" s="36">
        <f t="shared" si="6"/>
        <v>0</v>
      </c>
      <c r="G47" s="25"/>
      <c r="H47" s="25"/>
      <c r="I47" s="25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2.75" hidden="1" customHeight="1">
      <c r="A48" s="33"/>
      <c r="B48" s="33"/>
      <c r="C48" s="35"/>
      <c r="D48" s="35"/>
      <c r="E48" s="35"/>
      <c r="F48" s="36">
        <f t="shared" si="6"/>
        <v>0</v>
      </c>
      <c r="G48" s="36"/>
      <c r="H48" s="36"/>
      <c r="I48" s="25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2.75" customHeight="1">
      <c r="A49" s="33">
        <v>19.0</v>
      </c>
      <c r="B49" s="33" t="s">
        <v>58</v>
      </c>
      <c r="C49" s="35" t="s">
        <v>59</v>
      </c>
      <c r="D49" s="35" t="s">
        <v>54</v>
      </c>
      <c r="E49" s="35">
        <v>2389.0</v>
      </c>
      <c r="F49" s="36">
        <f t="shared" si="6"/>
        <v>3000</v>
      </c>
      <c r="G49" s="36"/>
      <c r="H49" s="36">
        <v>3000.0</v>
      </c>
      <c r="I49" s="25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2.75" customHeight="1">
      <c r="A50" s="33"/>
      <c r="B50" s="34"/>
      <c r="C50" s="35"/>
      <c r="D50" s="35"/>
      <c r="E50" s="35"/>
      <c r="F50" s="36"/>
      <c r="G50" s="36"/>
      <c r="H50" s="36"/>
      <c r="I50" s="25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1.25" customHeight="1">
      <c r="A51" s="33"/>
      <c r="B51" s="33"/>
      <c r="C51" s="35"/>
      <c r="D51" s="35"/>
      <c r="E51" s="35"/>
      <c r="F51" s="36"/>
      <c r="G51" s="36"/>
      <c r="H51" s="36"/>
      <c r="I51" s="25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2.75" hidden="1" customHeight="1">
      <c r="A52" s="33"/>
      <c r="B52" s="38" t="s">
        <v>57</v>
      </c>
      <c r="C52" s="24" t="s">
        <v>17</v>
      </c>
      <c r="D52" s="24" t="s">
        <v>17</v>
      </c>
      <c r="E52" s="24" t="s">
        <v>17</v>
      </c>
      <c r="F52" s="25" t="str">
        <f t="shared" ref="F52:H52" si="7">F53</f>
        <v/>
      </c>
      <c r="G52" s="25" t="str">
        <f t="shared" si="7"/>
        <v/>
      </c>
      <c r="H52" s="25" t="str">
        <f t="shared" si="7"/>
        <v/>
      </c>
      <c r="I52" s="25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2.75" hidden="1" customHeight="1">
      <c r="A53" s="33"/>
      <c r="B53" s="33"/>
      <c r="C53" s="35"/>
      <c r="D53" s="35"/>
      <c r="E53" s="35"/>
      <c r="F53" s="36"/>
      <c r="G53" s="36"/>
      <c r="H53" s="36"/>
      <c r="I53" s="25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2.75" customHeight="1">
      <c r="A54" s="33"/>
      <c r="B54" s="33"/>
      <c r="C54" s="35"/>
      <c r="D54" s="35"/>
      <c r="E54" s="35"/>
      <c r="F54" s="36"/>
      <c r="G54" s="36"/>
      <c r="H54" s="36"/>
      <c r="I54" s="25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2.75" customHeight="1">
      <c r="A55" s="33"/>
      <c r="B55" s="39" t="s">
        <v>60</v>
      </c>
      <c r="C55" s="24" t="s">
        <v>17</v>
      </c>
      <c r="D55" s="24" t="s">
        <v>17</v>
      </c>
      <c r="E55" s="24" t="s">
        <v>17</v>
      </c>
      <c r="F55" s="25">
        <f t="shared" ref="F55:H55" si="8">SUM(F56:F59)</f>
        <v>8500</v>
      </c>
      <c r="G55" s="25">
        <f t="shared" si="8"/>
        <v>3000</v>
      </c>
      <c r="H55" s="25">
        <f t="shared" si="8"/>
        <v>5500</v>
      </c>
      <c r="I55" s="2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25.5" customHeight="1">
      <c r="A56" s="40">
        <v>1.0</v>
      </c>
      <c r="B56" s="41" t="s">
        <v>61</v>
      </c>
      <c r="C56" s="42" t="s">
        <v>32</v>
      </c>
      <c r="D56" s="42" t="s">
        <v>62</v>
      </c>
      <c r="E56" s="42">
        <v>2524.0</v>
      </c>
      <c r="F56" s="43">
        <f t="shared" ref="F56:F59" si="9">G56+H56</f>
        <v>1500</v>
      </c>
      <c r="G56" s="43"/>
      <c r="H56" s="43">
        <v>1500.0</v>
      </c>
      <c r="I56" s="3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2.75" customHeight="1">
      <c r="A57" s="40">
        <v>2.0</v>
      </c>
      <c r="B57" s="41" t="s">
        <v>63</v>
      </c>
      <c r="C57" s="42" t="s">
        <v>32</v>
      </c>
      <c r="D57" s="42" t="s">
        <v>64</v>
      </c>
      <c r="E57" s="42">
        <v>2589.0</v>
      </c>
      <c r="F57" s="43">
        <f t="shared" si="9"/>
        <v>1000</v>
      </c>
      <c r="G57" s="43"/>
      <c r="H57" s="43">
        <v>1000.0</v>
      </c>
      <c r="I57" s="3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2.75" customHeight="1">
      <c r="A58" s="40">
        <v>3.0</v>
      </c>
      <c r="B58" s="44" t="s">
        <v>65</v>
      </c>
      <c r="C58" s="45" t="s">
        <v>32</v>
      </c>
      <c r="D58" s="45" t="s">
        <v>66</v>
      </c>
      <c r="E58" s="45">
        <v>1530.0</v>
      </c>
      <c r="F58" s="46">
        <f t="shared" si="9"/>
        <v>3000</v>
      </c>
      <c r="G58" s="46">
        <v>3000.0</v>
      </c>
      <c r="H58" s="46"/>
      <c r="I58" s="47"/>
      <c r="J58" s="26"/>
      <c r="K58" s="26"/>
      <c r="L58" s="26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2.75" customHeight="1">
      <c r="A59" s="40">
        <v>4.0</v>
      </c>
      <c r="B59" s="49" t="s">
        <v>67</v>
      </c>
      <c r="C59" s="50" t="s">
        <v>19</v>
      </c>
      <c r="D59" s="50" t="s">
        <v>68</v>
      </c>
      <c r="E59" s="50">
        <v>2525.0</v>
      </c>
      <c r="F59" s="46">
        <f t="shared" si="9"/>
        <v>3000</v>
      </c>
      <c r="G59" s="47"/>
      <c r="H59" s="47">
        <v>3000.0</v>
      </c>
      <c r="I59" s="47"/>
      <c r="J59" s="26"/>
      <c r="K59" s="26"/>
      <c r="L59" s="26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2.75" customHeight="1">
      <c r="A60" s="49"/>
      <c r="B60" s="49"/>
      <c r="C60" s="50"/>
      <c r="D60" s="50"/>
      <c r="E60" s="50"/>
      <c r="F60" s="46"/>
      <c r="G60" s="47"/>
      <c r="H60" s="47"/>
      <c r="I60" s="47"/>
      <c r="J60" s="26"/>
      <c r="K60" s="26"/>
      <c r="L60" s="26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4.25" customHeight="1">
      <c r="A61" s="33"/>
      <c r="B61" s="24" t="s">
        <v>69</v>
      </c>
      <c r="C61" s="24" t="s">
        <v>17</v>
      </c>
      <c r="D61" s="24" t="s">
        <v>17</v>
      </c>
      <c r="E61" s="24" t="s">
        <v>17</v>
      </c>
      <c r="F61" s="25">
        <f t="shared" ref="F61:H61" si="10">SUM(F62:F76)</f>
        <v>264405</v>
      </c>
      <c r="G61" s="25">
        <f t="shared" si="10"/>
        <v>0</v>
      </c>
      <c r="H61" s="25">
        <f t="shared" si="10"/>
        <v>264405</v>
      </c>
      <c r="I61" s="25" t="str">
        <f>I72+I75+I63+I62+I73+I71+#REF!+I76+I65+I67+I68</f>
        <v>#REF!</v>
      </c>
      <c r="J61" s="26"/>
      <c r="K61" s="26"/>
      <c r="L61" s="2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33">
        <v>1.0</v>
      </c>
      <c r="B62" s="51" t="s">
        <v>70</v>
      </c>
      <c r="C62" s="35" t="s">
        <v>49</v>
      </c>
      <c r="D62" s="35" t="s">
        <v>71</v>
      </c>
      <c r="E62" s="35">
        <v>2603.0</v>
      </c>
      <c r="F62" s="46">
        <f t="shared" ref="F62:F76" si="11">G62+H62</f>
        <v>4325</v>
      </c>
      <c r="G62" s="36"/>
      <c r="H62" s="36">
        <v>4325.0</v>
      </c>
      <c r="I62" s="25"/>
      <c r="J62" s="26"/>
      <c r="K62" s="26"/>
      <c r="L62" s="2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33">
        <v>2.0</v>
      </c>
      <c r="B63" s="51" t="s">
        <v>70</v>
      </c>
      <c r="C63" s="35" t="s">
        <v>49</v>
      </c>
      <c r="D63" s="42" t="s">
        <v>72</v>
      </c>
      <c r="E63" s="35">
        <v>2604.0</v>
      </c>
      <c r="F63" s="46">
        <f t="shared" si="11"/>
        <v>14000</v>
      </c>
      <c r="G63" s="43"/>
      <c r="H63" s="43">
        <v>14000.0</v>
      </c>
      <c r="I63" s="36"/>
      <c r="J63" s="26"/>
      <c r="K63" s="26"/>
      <c r="L63" s="26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33">
        <v>3.0</v>
      </c>
      <c r="B64" s="51" t="s">
        <v>73</v>
      </c>
      <c r="C64" s="35" t="s">
        <v>32</v>
      </c>
      <c r="D64" s="42" t="s">
        <v>72</v>
      </c>
      <c r="E64" s="35">
        <v>2604.0</v>
      </c>
      <c r="F64" s="46">
        <f t="shared" si="11"/>
        <v>2000</v>
      </c>
      <c r="G64" s="43"/>
      <c r="H64" s="43">
        <v>2000.0</v>
      </c>
      <c r="I64" s="36"/>
      <c r="J64" s="26"/>
      <c r="K64" s="26"/>
      <c r="L64" s="2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6.25" customHeight="1">
      <c r="A65" s="33">
        <v>4.0</v>
      </c>
      <c r="B65" s="52" t="s">
        <v>74</v>
      </c>
      <c r="C65" s="42" t="s">
        <v>59</v>
      </c>
      <c r="D65" s="42" t="s">
        <v>75</v>
      </c>
      <c r="E65" s="42">
        <v>2606.0</v>
      </c>
      <c r="F65" s="46">
        <f t="shared" si="11"/>
        <v>54000</v>
      </c>
      <c r="G65" s="43"/>
      <c r="H65" s="49">
        <v>54000.0</v>
      </c>
      <c r="I65" s="36"/>
      <c r="J65" s="26"/>
      <c r="K65" s="26"/>
      <c r="L65" s="2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6.25" customHeight="1">
      <c r="A66" s="33">
        <v>5.0</v>
      </c>
      <c r="B66" s="52" t="s">
        <v>76</v>
      </c>
      <c r="C66" s="42" t="s">
        <v>19</v>
      </c>
      <c r="D66" s="42" t="s">
        <v>75</v>
      </c>
      <c r="E66" s="42">
        <v>2606.0</v>
      </c>
      <c r="F66" s="46">
        <f t="shared" si="11"/>
        <v>15000</v>
      </c>
      <c r="G66" s="43"/>
      <c r="H66" s="49">
        <v>15000.0</v>
      </c>
      <c r="I66" s="36"/>
      <c r="J66" s="26"/>
      <c r="K66" s="26"/>
      <c r="L66" s="26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6.25" customHeight="1">
      <c r="A67" s="33">
        <v>6.0</v>
      </c>
      <c r="B67" s="52" t="s">
        <v>77</v>
      </c>
      <c r="C67" s="42" t="s">
        <v>19</v>
      </c>
      <c r="D67" s="42" t="s">
        <v>75</v>
      </c>
      <c r="E67" s="42">
        <v>2606.0</v>
      </c>
      <c r="F67" s="46">
        <f t="shared" si="11"/>
        <v>5000</v>
      </c>
      <c r="G67" s="43"/>
      <c r="H67" s="49">
        <v>5000.0</v>
      </c>
      <c r="I67" s="36"/>
      <c r="J67" s="26"/>
      <c r="K67" s="26"/>
      <c r="L67" s="2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6.25" customHeight="1">
      <c r="A68" s="33">
        <v>7.0</v>
      </c>
      <c r="B68" s="52" t="s">
        <v>78</v>
      </c>
      <c r="C68" s="42" t="s">
        <v>19</v>
      </c>
      <c r="D68" s="42" t="s">
        <v>75</v>
      </c>
      <c r="E68" s="42">
        <v>2606.0</v>
      </c>
      <c r="F68" s="46">
        <f t="shared" si="11"/>
        <v>40000</v>
      </c>
      <c r="G68" s="43"/>
      <c r="H68" s="53">
        <v>40000.0</v>
      </c>
      <c r="I68" s="36"/>
      <c r="J68" s="26"/>
      <c r="K68" s="26"/>
      <c r="L68" s="2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6.25" customHeight="1">
      <c r="A69" s="33">
        <v>8.0</v>
      </c>
      <c r="B69" s="41" t="s">
        <v>79</v>
      </c>
      <c r="C69" s="42" t="s">
        <v>19</v>
      </c>
      <c r="D69" s="42" t="s">
        <v>75</v>
      </c>
      <c r="E69" s="42">
        <v>2606.0</v>
      </c>
      <c r="F69" s="46">
        <f t="shared" si="11"/>
        <v>0</v>
      </c>
      <c r="G69" s="43"/>
      <c r="H69" s="53"/>
      <c r="I69" s="36"/>
      <c r="J69" s="26"/>
      <c r="K69" s="26"/>
      <c r="L69" s="2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6.25" customHeight="1">
      <c r="A70" s="33">
        <v>9.0</v>
      </c>
      <c r="B70" s="41" t="s">
        <v>80</v>
      </c>
      <c r="C70" s="42" t="s">
        <v>49</v>
      </c>
      <c r="D70" s="42" t="s">
        <v>81</v>
      </c>
      <c r="E70" s="42">
        <v>2619.0</v>
      </c>
      <c r="F70" s="46">
        <f t="shared" si="11"/>
        <v>84080</v>
      </c>
      <c r="G70" s="43"/>
      <c r="H70" s="53">
        <v>84080.0</v>
      </c>
      <c r="I70" s="36"/>
      <c r="J70" s="26"/>
      <c r="K70" s="26"/>
      <c r="L70" s="26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4.75" customHeight="1">
      <c r="A71" s="33">
        <v>10.0</v>
      </c>
      <c r="B71" s="41" t="s">
        <v>82</v>
      </c>
      <c r="C71" s="42" t="s">
        <v>19</v>
      </c>
      <c r="D71" s="42" t="s">
        <v>81</v>
      </c>
      <c r="E71" s="42">
        <v>2619.0</v>
      </c>
      <c r="F71" s="46">
        <f t="shared" si="11"/>
        <v>30000</v>
      </c>
      <c r="G71" s="43"/>
      <c r="H71" s="43">
        <v>30000.0</v>
      </c>
      <c r="I71" s="36"/>
      <c r="J71" s="26"/>
      <c r="K71" s="26"/>
      <c r="L71" s="26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0" customHeight="1">
      <c r="A72" s="33">
        <v>11.0</v>
      </c>
      <c r="B72" s="41" t="s">
        <v>83</v>
      </c>
      <c r="C72" s="42" t="s">
        <v>19</v>
      </c>
      <c r="D72" s="42" t="s">
        <v>84</v>
      </c>
      <c r="E72" s="35">
        <v>2622.0</v>
      </c>
      <c r="F72" s="46">
        <f t="shared" si="11"/>
        <v>5000</v>
      </c>
      <c r="G72" s="43"/>
      <c r="H72" s="43">
        <v>5000.0</v>
      </c>
      <c r="I72" s="36"/>
      <c r="J72" s="26"/>
      <c r="K72" s="26"/>
      <c r="L72" s="2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0" hidden="1" customHeight="1">
      <c r="A73" s="33">
        <v>12.0</v>
      </c>
      <c r="B73" s="41" t="s">
        <v>85</v>
      </c>
      <c r="C73" s="42"/>
      <c r="D73" s="42"/>
      <c r="E73" s="35"/>
      <c r="F73" s="46">
        <f t="shared" si="11"/>
        <v>0</v>
      </c>
      <c r="G73" s="43"/>
      <c r="H73" s="43"/>
      <c r="I73" s="36"/>
      <c r="J73" s="26"/>
      <c r="K73" s="26"/>
      <c r="L73" s="26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0" customHeight="1">
      <c r="A74" s="33">
        <v>13.0</v>
      </c>
      <c r="B74" s="41" t="s">
        <v>86</v>
      </c>
      <c r="C74" s="42" t="s">
        <v>19</v>
      </c>
      <c r="D74" s="42" t="s">
        <v>84</v>
      </c>
      <c r="E74" s="35">
        <v>2622.0</v>
      </c>
      <c r="F74" s="46">
        <f t="shared" si="11"/>
        <v>0</v>
      </c>
      <c r="G74" s="43"/>
      <c r="H74" s="43"/>
      <c r="I74" s="36"/>
      <c r="J74" s="26"/>
      <c r="K74" s="26"/>
      <c r="L74" s="2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0" customHeight="1">
      <c r="A75" s="33">
        <v>14.0</v>
      </c>
      <c r="B75" s="41" t="s">
        <v>87</v>
      </c>
      <c r="C75" s="42" t="s">
        <v>19</v>
      </c>
      <c r="D75" s="42" t="s">
        <v>88</v>
      </c>
      <c r="E75" s="35">
        <v>2623.0</v>
      </c>
      <c r="F75" s="46">
        <f t="shared" si="11"/>
        <v>10000</v>
      </c>
      <c r="G75" s="43"/>
      <c r="H75" s="43">
        <v>10000.0</v>
      </c>
      <c r="I75" s="36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0" customHeight="1">
      <c r="A76" s="33">
        <v>15.0</v>
      </c>
      <c r="B76" s="41" t="s">
        <v>89</v>
      </c>
      <c r="C76" s="42" t="s">
        <v>19</v>
      </c>
      <c r="D76" s="42" t="s">
        <v>88</v>
      </c>
      <c r="E76" s="35">
        <v>2623.0</v>
      </c>
      <c r="F76" s="46">
        <f t="shared" si="11"/>
        <v>1000</v>
      </c>
      <c r="G76" s="43"/>
      <c r="H76" s="43">
        <v>1000.0</v>
      </c>
      <c r="I76" s="36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0" customHeight="1">
      <c r="A77" s="33"/>
      <c r="B77" s="41"/>
      <c r="C77" s="35"/>
      <c r="D77" s="35"/>
      <c r="E77" s="35"/>
      <c r="F77" s="36"/>
      <c r="G77" s="36"/>
      <c r="H77" s="36"/>
      <c r="I77" s="36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23"/>
      <c r="B78" s="17" t="s">
        <v>90</v>
      </c>
      <c r="C78" s="24" t="s">
        <v>17</v>
      </c>
      <c r="D78" s="24" t="s">
        <v>17</v>
      </c>
      <c r="E78" s="24" t="s">
        <v>17</v>
      </c>
      <c r="F78" s="25">
        <f t="shared" ref="F78:H78" si="12">SUM(F79:F81)</f>
        <v>71000</v>
      </c>
      <c r="G78" s="25">
        <f t="shared" si="12"/>
        <v>0</v>
      </c>
      <c r="H78" s="25">
        <f t="shared" si="12"/>
        <v>71000</v>
      </c>
      <c r="I78" s="25" t="str">
        <f>#REF!+I79</f>
        <v>#REF!</v>
      </c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ht="12.75" customHeight="1">
      <c r="A79" s="33">
        <v>1.0</v>
      </c>
      <c r="B79" s="41" t="s">
        <v>91</v>
      </c>
      <c r="C79" s="35" t="s">
        <v>19</v>
      </c>
      <c r="D79" s="35" t="s">
        <v>92</v>
      </c>
      <c r="E79" s="35">
        <v>2714.0</v>
      </c>
      <c r="F79" s="46">
        <f t="shared" ref="F79:F81" si="13">G79+H79</f>
        <v>10000</v>
      </c>
      <c r="G79" s="36"/>
      <c r="H79" s="36">
        <v>10000.0</v>
      </c>
      <c r="I79" s="36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33">
        <v>2.0</v>
      </c>
      <c r="B80" s="49" t="s">
        <v>93</v>
      </c>
      <c r="C80" s="35" t="s">
        <v>40</v>
      </c>
      <c r="D80" s="35" t="s">
        <v>94</v>
      </c>
      <c r="E80" s="35">
        <v>3738.0</v>
      </c>
      <c r="F80" s="46">
        <f t="shared" si="13"/>
        <v>60000</v>
      </c>
      <c r="G80" s="36"/>
      <c r="H80" s="36">
        <v>60000.0</v>
      </c>
      <c r="I80" s="36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33">
        <v>3.0</v>
      </c>
      <c r="B81" s="41" t="s">
        <v>95</v>
      </c>
      <c r="C81" s="35" t="s">
        <v>19</v>
      </c>
      <c r="D81" s="35" t="s">
        <v>94</v>
      </c>
      <c r="E81" s="35">
        <v>2745.0</v>
      </c>
      <c r="F81" s="46">
        <f t="shared" si="13"/>
        <v>1000</v>
      </c>
      <c r="G81" s="36"/>
      <c r="H81" s="36">
        <v>1000.0</v>
      </c>
      <c r="I81" s="36">
        <v>1.0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33"/>
      <c r="B82" s="41"/>
      <c r="C82" s="35"/>
      <c r="D82" s="35"/>
      <c r="E82" s="35"/>
      <c r="F82" s="46"/>
      <c r="G82" s="36"/>
      <c r="H82" s="36"/>
      <c r="I82" s="36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33"/>
      <c r="B83" s="17" t="s">
        <v>96</v>
      </c>
      <c r="C83" s="24" t="s">
        <v>17</v>
      </c>
      <c r="D83" s="24" t="s">
        <v>17</v>
      </c>
      <c r="E83" s="24" t="s">
        <v>17</v>
      </c>
      <c r="F83" s="25">
        <f t="shared" ref="F83:H83" si="14">F84+F85</f>
        <v>13895</v>
      </c>
      <c r="G83" s="25">
        <f t="shared" si="14"/>
        <v>0</v>
      </c>
      <c r="H83" s="25">
        <f t="shared" si="14"/>
        <v>13895</v>
      </c>
      <c r="I83" s="36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5.5" customHeight="1">
      <c r="A84" s="40">
        <v>1.0</v>
      </c>
      <c r="B84" s="41" t="s">
        <v>97</v>
      </c>
      <c r="C84" s="35" t="s">
        <v>19</v>
      </c>
      <c r="D84" s="35" t="s">
        <v>98</v>
      </c>
      <c r="E84" s="35">
        <v>2832.0</v>
      </c>
      <c r="F84" s="46">
        <f t="shared" ref="F84:F85" si="15">G84+H84</f>
        <v>6395</v>
      </c>
      <c r="G84" s="36"/>
      <c r="H84" s="36">
        <v>6395.0</v>
      </c>
      <c r="I84" s="3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0">
        <v>2.0</v>
      </c>
      <c r="B85" s="41" t="s">
        <v>99</v>
      </c>
      <c r="C85" s="35" t="s">
        <v>19</v>
      </c>
      <c r="D85" s="35" t="s">
        <v>100</v>
      </c>
      <c r="E85" s="35">
        <v>2849.0</v>
      </c>
      <c r="F85" s="46">
        <f t="shared" si="15"/>
        <v>7500</v>
      </c>
      <c r="G85" s="36"/>
      <c r="H85" s="36">
        <v>7500.0</v>
      </c>
      <c r="I85" s="3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33"/>
      <c r="B86" s="55" t="s">
        <v>101</v>
      </c>
      <c r="C86" s="24" t="s">
        <v>17</v>
      </c>
      <c r="D86" s="24" t="s">
        <v>17</v>
      </c>
      <c r="E86" s="24" t="s">
        <v>17</v>
      </c>
      <c r="F86" s="25">
        <f t="shared" ref="F86:H86" si="16">F14+F61+F25+F78+F55+F19+F47+F83+F52</f>
        <v>1156224</v>
      </c>
      <c r="G86" s="25">
        <f t="shared" si="16"/>
        <v>762924</v>
      </c>
      <c r="H86" s="25">
        <f t="shared" si="16"/>
        <v>393300</v>
      </c>
      <c r="I86" s="25" t="str">
        <f>I14+I61+I25+#REF!+I78+#REF!</f>
        <v>#REF!</v>
      </c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ht="12.75" customHeight="1">
      <c r="A87" s="4"/>
      <c r="B87" s="6"/>
      <c r="C87" s="26"/>
      <c r="D87" s="26"/>
      <c r="E87" s="26"/>
      <c r="F87" s="57"/>
      <c r="G87" s="57"/>
      <c r="H87" s="57"/>
      <c r="I87" s="57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ht="15.75" customHeight="1">
      <c r="A88" s="54"/>
      <c r="B88" s="58" t="s">
        <v>102</v>
      </c>
      <c r="C88" s="26"/>
      <c r="D88" s="26"/>
      <c r="E88" s="26"/>
      <c r="F88" s="26"/>
      <c r="G88" s="26"/>
      <c r="H88" s="26"/>
      <c r="I88" s="2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ht="15.75" customHeight="1">
      <c r="A89" s="54"/>
      <c r="B89" s="59" t="s">
        <v>103</v>
      </c>
      <c r="C89" s="26"/>
      <c r="D89" s="26"/>
      <c r="E89" s="26"/>
      <c r="F89" s="26"/>
      <c r="G89" s="26"/>
      <c r="H89" s="26"/>
      <c r="I89" s="26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54"/>
      <c r="B90" s="58"/>
      <c r="C90" s="26"/>
      <c r="D90" s="26"/>
      <c r="E90" s="26"/>
      <c r="F90" s="26"/>
      <c r="G90" s="26"/>
      <c r="H90" s="26"/>
      <c r="I90" s="26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>
      <c r="A91" s="60"/>
      <c r="B91" s="9" t="s">
        <v>104</v>
      </c>
      <c r="C91" s="61"/>
      <c r="D91" s="60"/>
      <c r="E91" s="61"/>
      <c r="F91" s="61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>
      <c r="A92" s="60"/>
      <c r="B92" s="62" t="s">
        <v>105</v>
      </c>
      <c r="C92" s="61"/>
      <c r="D92" s="61"/>
      <c r="E92" s="61"/>
      <c r="F92" s="61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>
      <c r="A93" s="60"/>
      <c r="B93" s="62" t="s">
        <v>106</v>
      </c>
      <c r="C93" s="61"/>
      <c r="D93" s="61"/>
      <c r="E93" s="61"/>
      <c r="F93" s="61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2.75" customHeight="1">
      <c r="A94" s="60"/>
      <c r="B94" s="63"/>
      <c r="C94" s="61"/>
      <c r="D94" s="61"/>
      <c r="E94" s="61"/>
      <c r="F94" s="61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2.75" customHeight="1">
      <c r="A95" s="60"/>
      <c r="B95" s="63"/>
      <c r="C95" s="60"/>
      <c r="D95" s="61"/>
      <c r="E95" s="61"/>
      <c r="F95" s="61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2.75" customHeight="1">
      <c r="A96" s="60"/>
      <c r="B96" s="63"/>
      <c r="C96" s="61"/>
      <c r="D96" s="61"/>
      <c r="E96" s="61"/>
      <c r="F96" s="61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2.75" customHeight="1">
      <c r="A97" s="60"/>
      <c r="B97" s="64"/>
      <c r="C97" s="61"/>
      <c r="D97" s="61"/>
      <c r="E97" s="61"/>
      <c r="F97" s="61"/>
      <c r="G97" s="48"/>
      <c r="H97" s="60"/>
      <c r="I97" s="48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60"/>
      <c r="B98" s="64"/>
      <c r="C98" s="61"/>
      <c r="D98" s="61"/>
      <c r="E98" s="61"/>
      <c r="F98" s="61"/>
      <c r="G98" s="48"/>
      <c r="H98" s="60"/>
      <c r="I98" s="4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6"/>
      <c r="C99" s="26"/>
      <c r="D99" s="26"/>
      <c r="E99" s="26"/>
      <c r="F99" s="26"/>
      <c r="G99" s="26"/>
      <c r="H99" s="26"/>
      <c r="I99" s="26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54"/>
      <c r="C104" s="54"/>
      <c r="D104" s="54"/>
      <c r="E104" s="54"/>
      <c r="F104" s="54"/>
      <c r="G104" s="54"/>
      <c r="H104" s="54"/>
      <c r="I104" s="5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54"/>
      <c r="C105" s="54"/>
      <c r="D105" s="54"/>
      <c r="E105" s="54"/>
      <c r="F105" s="54"/>
      <c r="G105" s="54"/>
      <c r="H105" s="54"/>
      <c r="I105" s="5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">
    <mergeCell ref="D10:E10"/>
    <mergeCell ref="G10:I10"/>
    <mergeCell ref="D11:D12"/>
    <mergeCell ref="E11:E12"/>
    <mergeCell ref="A1:I1"/>
    <mergeCell ref="B7:I7"/>
    <mergeCell ref="A8:I8"/>
    <mergeCell ref="A10:A12"/>
    <mergeCell ref="B10:B12"/>
    <mergeCell ref="C10:C12"/>
    <mergeCell ref="F10:F12"/>
    <mergeCell ref="G11:H11"/>
  </mergeCells>
  <printOptions/>
  <pageMargins bottom="0.75" footer="0.0" header="0.0" left="0.7" right="0.7" top="0.75"/>
  <pageSetup orientation="landscape"/>
  <drawing r:id="rId1"/>
</worksheet>
</file>